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Fatih Küçük SMM\Downloads\"/>
    </mc:Choice>
  </mc:AlternateContent>
  <xr:revisionPtr revIDLastSave="0" documentId="8_{34AB22AE-BB02-7E4A-A52F-4E104E188FF5}" xr6:coauthVersionLast="47" xr6:coauthVersionMax="47" xr10:uidLastSave="{00000000-0000-0000-0000-000000000000}"/>
  <bookViews>
    <workbookView xWindow="0" yWindow="0" windowWidth="15570" windowHeight="12465" xr2:uid="{00000000-000D-0000-FFFF-FFFF00000000}"/>
  </bookViews>
  <sheets>
    <sheet name="MATRAH ARTIRIMI " sheetId="1" r:id="rId1"/>
    <sheet name="Sayf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 r="G18" i="1"/>
  <c r="E17" i="1"/>
  <c r="G17" i="1"/>
  <c r="E16" i="1"/>
  <c r="G16" i="1"/>
  <c r="E15" i="1"/>
  <c r="G15" i="1"/>
  <c r="G14" i="1"/>
  <c r="E70" i="1"/>
  <c r="E71" i="1"/>
  <c r="E72" i="1"/>
  <c r="E73" i="1"/>
  <c r="E74" i="1"/>
  <c r="E75" i="1"/>
  <c r="E91" i="1"/>
  <c r="H14" i="1"/>
  <c r="F60" i="1"/>
  <c r="E47" i="1"/>
  <c r="E48" i="1"/>
  <c r="E46" i="1"/>
  <c r="E35" i="1"/>
  <c r="F29" i="1"/>
  <c r="C29" i="1"/>
  <c r="E28" i="1"/>
  <c r="E27" i="1"/>
  <c r="E26" i="1"/>
  <c r="E25" i="1"/>
  <c r="E24" i="1"/>
  <c r="G24" i="1"/>
  <c r="I24" i="1"/>
  <c r="H24" i="1"/>
  <c r="G27" i="1"/>
  <c r="I27" i="1"/>
  <c r="G25" i="1"/>
  <c r="I25" i="1"/>
  <c r="G28" i="1"/>
  <c r="I28" i="1"/>
  <c r="G26" i="1"/>
  <c r="I26" i="1"/>
  <c r="E29" i="1"/>
  <c r="H26" i="1"/>
  <c r="H25" i="1"/>
  <c r="I29" i="1"/>
  <c r="G29" i="1"/>
  <c r="H28" i="1"/>
  <c r="H27" i="1"/>
  <c r="F62" i="1"/>
  <c r="F61" i="1"/>
  <c r="F63" i="1"/>
  <c r="E90" i="1"/>
  <c r="C63" i="1"/>
  <c r="C49" i="1"/>
  <c r="E89" i="1"/>
  <c r="E49" i="1"/>
  <c r="F19" i="1"/>
  <c r="C19" i="1"/>
  <c r="E36" i="1"/>
  <c r="E37" i="1"/>
  <c r="E38" i="1"/>
  <c r="E39" i="1"/>
  <c r="C40" i="1"/>
  <c r="C75" i="1"/>
  <c r="E40" i="1"/>
  <c r="H29" i="1"/>
  <c r="E86" i="1"/>
  <c r="E88" i="1"/>
  <c r="E87" i="1"/>
  <c r="H18" i="1"/>
  <c r="H17" i="1"/>
  <c r="H16" i="1"/>
  <c r="H15" i="1"/>
  <c r="G19" i="1"/>
  <c r="E19" i="1"/>
  <c r="H19" i="1"/>
  <c r="E85" i="1"/>
  <c r="E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serdar</author>
  </authors>
  <commentList>
    <comment ref="G4" authorId="0" shapeId="0" xr:uid="{00000000-0006-0000-0000-000001000000}">
      <text>
        <r>
          <rPr>
            <b/>
            <sz val="9"/>
            <color indexed="81"/>
            <rFont val="Tahoma"/>
            <family val="2"/>
            <charset val="162"/>
          </rPr>
          <t>Not: Sarı renli Sütunları doldurunuz</t>
        </r>
        <r>
          <rPr>
            <sz val="9"/>
            <color indexed="81"/>
            <rFont val="Tahoma"/>
            <family val="2"/>
            <charset val="162"/>
          </rPr>
          <t xml:space="preserve">
</t>
        </r>
      </text>
    </comment>
    <comment ref="C13" authorId="0" shapeId="0" xr:uid="{00000000-0006-0000-0000-000002000000}">
      <text>
        <r>
          <rPr>
            <b/>
            <sz val="9"/>
            <color indexed="81"/>
            <rFont val="Tahoma"/>
            <family val="2"/>
            <charset val="162"/>
          </rPr>
          <t>ilgili kurumlar vergisi beyannamesinde yer alan vergi matrahı yazılacaktır.</t>
        </r>
        <r>
          <rPr>
            <sz val="9"/>
            <color indexed="81"/>
            <rFont val="Tahoma"/>
            <family val="2"/>
            <charset val="162"/>
          </rPr>
          <t xml:space="preserve">
</t>
        </r>
      </text>
    </comment>
    <comment ref="G13" authorId="0" shapeId="0" xr:uid="{00000000-0006-0000-0000-000003000000}">
      <text>
        <r>
          <rPr>
            <b/>
            <sz val="9"/>
            <color indexed="81"/>
            <rFont val="Tahoma"/>
            <family val="2"/>
            <charset val="162"/>
          </rPr>
          <t>ilgili yılda zarar var ve matrah artırımı yapılır ise takip eden yıllarda zararın yarısı dikkate alınır.</t>
        </r>
      </text>
    </comment>
  </commentList>
</comments>
</file>

<file path=xl/sharedStrings.xml><?xml version="1.0" encoding="utf-8"?>
<sst xmlns="http://schemas.openxmlformats.org/spreadsheetml/2006/main" count="84" uniqueCount="56">
  <si>
    <t>Dönem</t>
  </si>
  <si>
    <t>Faaliyette 
Bulunulan 
Ay Sayısı</t>
  </si>
  <si>
    <t>Beyan Edilen
Kurumlar
 Vergisi
Matrahı</t>
  </si>
  <si>
    <t>Beyana Göre
Arttırılması 
Gereken 
Matrah</t>
  </si>
  <si>
    <t>Asgari Matrah</t>
  </si>
  <si>
    <t>%15 Oranla
Ödenecek
Tutar</t>
  </si>
  <si>
    <t>Toplam</t>
  </si>
  <si>
    <t>KURUMLAR VERGİSİ MATRAH ARTIRIMI</t>
  </si>
  <si>
    <t>Arttırım 
Oranı  (%)</t>
  </si>
  <si>
    <t xml:space="preserve">Beyan Edilen 391
HESAPLANAN KDV TOPLAMI </t>
  </si>
  <si>
    <t>Beyana Göre
Ödenecek
Tutar</t>
  </si>
  <si>
    <t>KDV -KATMA DEĞER  VERGİSİ MATRAH ARTIRIMI</t>
  </si>
  <si>
    <t>Mükelleflerin, beyannamelerde yer alan hesaplanan katma değer vergisinin yıllık toplamı üzerinden aşağıdaki belirtilen oranlardan az olmamak üzere belirlenecek katma değer vergisini, vergi artırımı olarak beyan etmeleri halinde, ilgili dönemler için katma değer vergisi incelemesi ve tarhiyatı yapılamayacaktır.</t>
  </si>
  <si>
    <t>Yapılan düzenleme çerçevesinde, bilanço esasına göre defter tutan gelir vergisi mükellefleri ve kurumlar vergisi mükelleflerinin 2011, 2012, 2013, 2014 ve 2015 yıllarına ilişkin olarak verdikleri yıllık gelir vergisi ve kurumlar vergisi beyannamesine esas alınan matrahlarını aşağıda belirtilen oranlardan az olmamak üzere artırabilecekleri belirtilmektedir.</t>
  </si>
  <si>
    <t>Kanun uyarınca mükelleflerin, stopaja tabi aşağıdaki ödemelere ilişkin matrahlarını belirli oranlarda artırmaları durumunda, ilgili dönemlere ilişkin vergi incelemesi ve tarhiyat yapılmayacaktır. </t>
  </si>
  <si>
    <t xml:space="preserve"> </t>
  </si>
  <si>
    <t>Yıllık beyan edilen;
ücret, serbest meslek
ve kira ödemelerinin
gayrisafi tutarı
üzerinden artırılacak
vergi oranıI (%)</t>
  </si>
  <si>
    <t xml:space="preserve">Yıllık beyan edilen;
ücret, serbest meslek
ve kira ödemelerinin
gayrisafi tutarı
</t>
  </si>
  <si>
    <t>TOPLAM</t>
  </si>
  <si>
    <t>FAYDANILANCAK KURUMLAR-KDV-MUHTSAR VE STOK ARTIRIMINA İLİŞKİN HESAPLAMA TABLOSU</t>
  </si>
  <si>
    <t>MUHTASAR-STOPAJ VERGİSİ MATRAH ARTIRIMI</t>
  </si>
  <si>
    <t>KASA VEYA ORTAKLAR HESABI DÜZELTMESİ</t>
  </si>
  <si>
    <t>BEYAN EDİLECEK TUTAR</t>
  </si>
  <si>
    <t xml:space="preserve">
Oranı  (%)</t>
  </si>
  <si>
    <t>TÜRÜ</t>
  </si>
  <si>
    <t>KASA</t>
  </si>
  <si>
    <t>ORTAKLAR</t>
  </si>
  <si>
    <t>EMTİA VE SABİT KIYMETLER  DÜZELTMESİ (150-151-152-153-253-254-255 HESAPLAR</t>
  </si>
  <si>
    <t xml:space="preserve"> İşletmede mevcut olduğu VEYA olmadığı  halde kayıtlarda yer almayan mal, makine, teçhizat ve demirbaşların kayda alınması İktisadi kıymetler, mükelleflerce veya bağlı oldukları meslek kuruluşunca tespit edilen rayiç bedeli ile vergi dairesine bildirilir ve defterlere kaydedilir.
• Genel KDV oranına tabi makine, teçhizat, mal ve demirbaşlar için % 10, indirimli oran tabi mallar için malın tabi olduğu oranın yarısı oranında vergi ödenir.
• Kayda alınan kıymetler için özel karşılık hesabı açılır. Mallar için ayrılan karşılık sermaye unsuru, diğer kıymetler için ayrılan karşılık birikmiş amortisman sayılır.</t>
  </si>
  <si>
    <t>MAL+DEMİRBAŞ</t>
  </si>
  <si>
    <t xml:space="preserve">
TABİ OLDUĞU NORMAL KDV ORANI Oranı  (%)</t>
  </si>
  <si>
    <t>KANUN GERĞİ HESAPLACAK KDV ORANI  (YARISI %)</t>
  </si>
  <si>
    <t>TÜR</t>
  </si>
  <si>
    <t>KURUMLAR</t>
  </si>
  <si>
    <t>KDV</t>
  </si>
  <si>
    <t>EMTİA+ DEMİRBAŞ</t>
  </si>
  <si>
    <t>MUHTASAR</t>
  </si>
  <si>
    <t>TOPLAM ÖDENECEK</t>
  </si>
  <si>
    <t>ÖDENECEK TOPLAMLAR ÖZET</t>
  </si>
  <si>
    <r>
      <t xml:space="preserve">Hesaplamaya
Esas Matrah </t>
    </r>
    <r>
      <rPr>
        <b/>
        <sz val="9"/>
        <color theme="1"/>
        <rFont val="Calibri"/>
        <family val="2"/>
        <charset val="162"/>
        <scheme val="minor"/>
      </rPr>
      <t>(EĞER- ZARAR VEYA ASGARİ MATRAHTAN DÜŞÜK BİR TUTAR VAR İSE ASGARİ MATRAH DİKKATE ALINIR)</t>
    </r>
  </si>
  <si>
    <t>FİRMA::</t>
  </si>
  <si>
    <t>GELİR VERGİSİ MATRAH ARTIRIMI</t>
  </si>
  <si>
    <t>GELİR</t>
  </si>
  <si>
    <t>İlgili Yılda Beyan Edilen
Kurumlar
 Vergisi
Matrahı</t>
  </si>
  <si>
    <t>Asgari Matrah (Bilanço Üsulü</t>
  </si>
  <si>
    <r>
      <t xml:space="preserve">% 20 Oranla
Ödenecek
Tutar </t>
    </r>
    <r>
      <rPr>
        <b/>
        <sz val="11"/>
        <color rgb="FFFF0000"/>
        <rFont val="Calibri"/>
        <family val="2"/>
        <charset val="162"/>
        <scheme val="minor"/>
      </rPr>
      <t>gelir Vergisi süresinde verilmemiş veya ödenmemiş ise oran %20 olacaktır.</t>
    </r>
  </si>
  <si>
    <t>DİĞER MUHTELİF HESAPLAR</t>
  </si>
  <si>
    <t>Yıllara Sari İnşaat İşlerine İlişkin Stopaj Artırımı</t>
  </si>
  <si>
    <t>2013-2014-2015 YILLARI İÇİN 6736 SAYILI KANUNDAN FAYDALANDINIZMI              (EVET/HAYIR)</t>
  </si>
  <si>
    <r>
      <rPr>
        <b/>
        <sz val="10"/>
        <color rgb="FFFF0000"/>
        <rFont val="Calibri"/>
        <family val="2"/>
        <charset val="162"/>
        <scheme val="minor"/>
      </rPr>
      <t xml:space="preserve">ÖNEMLİ NOT: </t>
    </r>
    <r>
      <rPr>
        <b/>
        <sz val="10"/>
        <color theme="1"/>
        <rFont val="Calibri"/>
        <family val="2"/>
        <charset val="162"/>
        <scheme val="minor"/>
      </rPr>
      <t>2016-2017 YILLARI 7143 SAYILI MATRAH ARTIRMI KANUNU KAPSAMINDA DA YER ALDIĞINDAN BU DÖNEMLERDE 7143 KANUNDAN FAYDALANDIYSANIZ  TABLODA 2016-2017 YILLARINI DOLDURMAYINIZ</t>
    </r>
  </si>
  <si>
    <t xml:space="preserve">7326  SAYILI  BAZI ALACAKLARIN YENİDEN YAPILANDIRILMASINA İLİŞKİN KANUNA İSTİNADEN </t>
  </si>
  <si>
    <t>2016-2017 YILLARI İÇİN 7143 SAYILI KANUNDAN FAYDALANDINIZMI              (EVET/HAYIR)</t>
  </si>
  <si>
    <t>%20 Oranla
Ödenecek
Tutar</t>
  </si>
  <si>
    <t>31.12.2020 tarihi itibariyle bilançoda görülmekle birlikte, işletmede bulunmayan kasa mevcudunun düzeltilmesi/• 31.12.2020 tarihi itibariyle bilançoda görülmekle birlikte, işletmede bulunmayan ortaklardan alacaklar hesabının düzeltilmesi</t>
  </si>
  <si>
    <t>Yapılan düzenleme çerçevesinde, bilanço esasına göre defter tutan gelir vergisi mükellefleri ve kurumlar vergisi mükelleflerinin 2016-2017-2018-2019-2020 yıllarına ilişkin olarak verdikleri yıllık gelir vergisi ve kurumlar vergisi beyannamesine esas alınan matrahlarını aşağıda belirtilen oranlardan az olmamak üzere artırabilecekleri belirtilmektedir.</t>
  </si>
  <si>
    <r>
      <t>Yıllara sari inşaat ve onarım işleri ile uğraşan mükelleflere bu işleri ile ilgili olarak yapılan hakediş ödemelerinden vergi tevkifatı yapmaya mecbur olanların; ilgili yıl içinde verdikleri muhtasar beyannamelerinde yer alan söz konusu ödemelerine ilişkin gayrisafi tutarlarının yıllık toplamı</t>
    </r>
    <r>
      <rPr>
        <sz val="9"/>
        <color rgb="FFFF0000"/>
        <rFont val="Calibri"/>
        <family val="2"/>
        <charset val="162"/>
        <scheme val="minor"/>
      </rPr>
      <t xml:space="preserve"> üzerinden %1 oranında</t>
    </r>
    <r>
      <rPr>
        <sz val="9"/>
        <color theme="1"/>
        <rFont val="Calibri"/>
        <family val="2"/>
        <charset val="162"/>
        <scheme val="minor"/>
      </rPr>
      <t xml:space="preserve"> hesaplanacak vergiyi ödemeleri halinde bu vergi türü için vergi incelemesi ve tarhiyat yapılmayacaktır.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</si>
</sst>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24"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6"/>
      <color theme="1"/>
      <name val="Calibri"/>
      <family val="2"/>
      <charset val="162"/>
      <scheme val="minor"/>
    </font>
    <font>
      <sz val="11"/>
      <color rgb="FF444444"/>
      <name val="Segoe UI"/>
      <family val="2"/>
      <charset val="162"/>
    </font>
    <font>
      <sz val="8"/>
      <color rgb="FF444444"/>
      <name val="Segoe UI"/>
      <family val="2"/>
      <charset val="162"/>
    </font>
    <font>
      <b/>
      <sz val="11"/>
      <color rgb="FFFF0000"/>
      <name val="Calibri"/>
      <family val="2"/>
      <charset val="162"/>
      <scheme val="minor"/>
    </font>
    <font>
      <b/>
      <sz val="14"/>
      <color theme="1"/>
      <name val="Calibri"/>
      <family val="2"/>
      <charset val="162"/>
      <scheme val="minor"/>
    </font>
    <font>
      <b/>
      <sz val="11"/>
      <name val="Calibri"/>
      <family val="2"/>
      <charset val="162"/>
      <scheme val="minor"/>
    </font>
    <font>
      <sz val="11"/>
      <name val="Calibri"/>
      <family val="2"/>
      <charset val="162"/>
      <scheme val="minor"/>
    </font>
    <font>
      <b/>
      <sz val="12"/>
      <color theme="4"/>
      <name val="Tahoma"/>
      <family val="2"/>
      <charset val="162"/>
    </font>
    <font>
      <b/>
      <sz val="9"/>
      <color theme="1"/>
      <name val="Calibri"/>
      <family val="2"/>
      <charset val="162"/>
      <scheme val="minor"/>
    </font>
    <font>
      <b/>
      <sz val="12"/>
      <color theme="1"/>
      <name val="Calibri"/>
      <family val="2"/>
      <charset val="162"/>
      <scheme val="minor"/>
    </font>
    <font>
      <b/>
      <sz val="10"/>
      <color rgb="FF444444"/>
      <name val="Segoe UI"/>
      <family val="2"/>
      <charset val="162"/>
    </font>
    <font>
      <sz val="11"/>
      <color rgb="FFFF0000"/>
      <name val="Calibri"/>
      <family val="2"/>
      <charset val="162"/>
      <scheme val="minor"/>
    </font>
    <font>
      <sz val="9"/>
      <color indexed="81"/>
      <name val="Tahoma"/>
      <family val="2"/>
      <charset val="162"/>
    </font>
    <font>
      <b/>
      <sz val="9"/>
      <color indexed="81"/>
      <name val="Tahoma"/>
      <family val="2"/>
      <charset val="162"/>
    </font>
    <font>
      <b/>
      <sz val="10"/>
      <color theme="1"/>
      <name val="Calibri"/>
      <family val="2"/>
      <charset val="162"/>
      <scheme val="minor"/>
    </font>
    <font>
      <b/>
      <sz val="10"/>
      <color rgb="FFFF0000"/>
      <name val="Calibri"/>
      <family val="2"/>
      <charset val="162"/>
      <scheme val="minor"/>
    </font>
    <font>
      <b/>
      <sz val="11"/>
      <color rgb="FF002060"/>
      <name val="Tahoma"/>
      <family val="2"/>
      <charset val="162"/>
    </font>
    <font>
      <b/>
      <sz val="12"/>
      <color rgb="FF002060"/>
      <name val="Tahoma"/>
      <family val="2"/>
      <charset val="162"/>
    </font>
    <font>
      <b/>
      <sz val="8"/>
      <color theme="1"/>
      <name val="Calibri"/>
      <family val="2"/>
      <charset val="162"/>
      <scheme val="minor"/>
    </font>
    <font>
      <sz val="9"/>
      <color theme="1"/>
      <name val="Calibri"/>
      <family val="2"/>
      <charset val="162"/>
      <scheme val="minor"/>
    </font>
    <font>
      <sz val="9"/>
      <color rgb="FFFF0000"/>
      <name val="Calibri"/>
      <family val="2"/>
      <charset val="16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2">
    <xf numFmtId="0" fontId="0" fillId="0" borderId="0"/>
    <xf numFmtId="164" fontId="1" fillId="0" borderId="0" applyFont="0" applyFill="0" applyBorder="0" applyAlignment="0" applyProtection="0"/>
  </cellStyleXfs>
  <cellXfs count="89">
    <xf numFmtId="0" fontId="0" fillId="0" borderId="0" xfId="0"/>
    <xf numFmtId="0" fontId="0" fillId="0" borderId="0" xfId="0"/>
    <xf numFmtId="0" fontId="0" fillId="0" borderId="5" xfId="0"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9" fontId="4" fillId="0" borderId="16" xfId="0" applyNumberFormat="1" applyFont="1" applyBorder="1" applyAlignment="1">
      <alignment horizontal="center" vertical="center" wrapText="1"/>
    </xf>
    <xf numFmtId="165" fontId="4" fillId="0" borderId="16" xfId="0" applyNumberFormat="1" applyFont="1" applyBorder="1" applyAlignment="1">
      <alignment horizontal="center" vertical="center" wrapText="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0" fillId="0" borderId="16" xfId="0" applyFill="1" applyBorder="1" applyAlignment="1" applyProtection="1">
      <alignment horizontal="center" vertical="center"/>
      <protection locked="0" hidden="1"/>
    </xf>
    <xf numFmtId="164" fontId="0" fillId="0" borderId="16" xfId="1" applyFont="1" applyBorder="1" applyAlignment="1" applyProtection="1">
      <alignment horizontal="center" vertical="center"/>
      <protection hidden="1"/>
    </xf>
    <xf numFmtId="164" fontId="0" fillId="0" borderId="0" xfId="1" applyFont="1"/>
    <xf numFmtId="0" fontId="2" fillId="0" borderId="0" xfId="0" applyFont="1" applyBorder="1"/>
    <xf numFmtId="0" fontId="0" fillId="0" borderId="22" xfId="0" applyBorder="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165" fontId="4" fillId="0" borderId="23" xfId="0" applyNumberFormat="1" applyFont="1" applyBorder="1" applyAlignment="1">
      <alignment horizontal="center" vertical="center" wrapText="1"/>
    </xf>
    <xf numFmtId="164" fontId="0" fillId="0" borderId="19" xfId="1" applyFont="1" applyBorder="1" applyAlignment="1" applyProtection="1">
      <alignment horizontal="center" vertical="center"/>
      <protection hidden="1"/>
    </xf>
    <xf numFmtId="164" fontId="0" fillId="0" borderId="24" xfId="1" applyFon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164" fontId="0" fillId="0" borderId="1" xfId="1" applyFont="1" applyBorder="1" applyAlignment="1" applyProtection="1">
      <alignment vertical="center"/>
      <protection hidden="1"/>
    </xf>
    <xf numFmtId="164" fontId="0" fillId="0" borderId="6" xfId="1" applyFont="1" applyBorder="1" applyAlignment="1" applyProtection="1">
      <alignment vertical="center"/>
      <protection hidden="1"/>
    </xf>
    <xf numFmtId="164" fontId="0" fillId="0" borderId="3" xfId="1" applyFont="1" applyBorder="1" applyAlignment="1" applyProtection="1">
      <alignment vertical="center"/>
      <protection hidden="1"/>
    </xf>
    <xf numFmtId="164" fontId="0" fillId="0" borderId="4" xfId="1" applyFont="1" applyBorder="1" applyAlignment="1" applyProtection="1">
      <alignment vertical="center"/>
      <protection hidden="1"/>
    </xf>
    <xf numFmtId="0" fontId="2" fillId="2" borderId="25" xfId="0" applyFont="1" applyFill="1" applyBorder="1" applyAlignment="1" applyProtection="1">
      <alignment horizontal="center" vertical="center" wrapText="1"/>
      <protection hidden="1"/>
    </xf>
    <xf numFmtId="164" fontId="2" fillId="3" borderId="1" xfId="1" applyFont="1" applyFill="1" applyBorder="1" applyAlignment="1" applyProtection="1">
      <protection hidden="1"/>
    </xf>
    <xf numFmtId="4" fontId="2" fillId="3" borderId="1" xfId="0" applyNumberFormat="1" applyFont="1" applyFill="1" applyBorder="1" applyAlignment="1" applyProtection="1">
      <protection hidden="1"/>
    </xf>
    <xf numFmtId="164" fontId="2" fillId="3" borderId="6" xfId="1" applyFont="1" applyFill="1" applyBorder="1" applyAlignment="1" applyProtection="1">
      <protection hidden="1"/>
    </xf>
    <xf numFmtId="164" fontId="9" fillId="3" borderId="11" xfId="1" applyFont="1" applyFill="1" applyBorder="1" applyAlignment="1" applyProtection="1">
      <alignment horizontal="center" vertical="center"/>
      <protection hidden="1"/>
    </xf>
    <xf numFmtId="164" fontId="9" fillId="3" borderId="12" xfId="1" applyFont="1" applyFill="1" applyBorder="1" applyAlignment="1" applyProtection="1">
      <alignment horizontal="center" vertical="center"/>
      <protection hidden="1"/>
    </xf>
    <xf numFmtId="164" fontId="2" fillId="3" borderId="16" xfId="0" applyNumberFormat="1" applyFont="1" applyFill="1" applyBorder="1"/>
    <xf numFmtId="0" fontId="0" fillId="0" borderId="17" xfId="0" applyFill="1" applyBorder="1" applyAlignment="1" applyProtection="1">
      <alignment horizontal="center" vertical="center"/>
      <protection locked="0" hidden="1"/>
    </xf>
    <xf numFmtId="164" fontId="0" fillId="0" borderId="17" xfId="1" applyFont="1" applyBorder="1" applyAlignment="1" applyProtection="1">
      <alignment horizontal="center" vertical="center"/>
      <protection hidden="1"/>
    </xf>
    <xf numFmtId="9" fontId="4" fillId="0" borderId="17" xfId="0" applyNumberFormat="1" applyFont="1" applyBorder="1" applyAlignment="1">
      <alignment horizontal="center" vertical="center" wrapText="1"/>
    </xf>
    <xf numFmtId="0" fontId="2" fillId="2" borderId="7" xfId="0" applyFont="1" applyFill="1" applyBorder="1" applyAlignment="1" applyProtection="1">
      <alignment horizontal="center" vertical="center" wrapText="1"/>
      <protection hidden="1"/>
    </xf>
    <xf numFmtId="164" fontId="0" fillId="0" borderId="18" xfId="1" applyFont="1" applyBorder="1" applyAlignment="1" applyProtection="1">
      <alignment horizontal="center" vertical="center" wrapText="1"/>
      <protection hidden="1"/>
    </xf>
    <xf numFmtId="164" fontId="0" fillId="0" borderId="18" xfId="1" applyFont="1" applyFill="1" applyBorder="1" applyAlignment="1" applyProtection="1">
      <alignment horizontal="center" vertical="center" wrapText="1"/>
      <protection hidden="1"/>
    </xf>
    <xf numFmtId="164" fontId="0" fillId="0" borderId="19" xfId="1" applyFont="1" applyBorder="1"/>
    <xf numFmtId="164" fontId="2" fillId="2" borderId="26" xfId="1" applyFont="1" applyFill="1" applyBorder="1" applyAlignment="1" applyProtection="1">
      <alignment horizontal="center" vertical="center" wrapText="1"/>
      <protection hidden="1"/>
    </xf>
    <xf numFmtId="164" fontId="2" fillId="2" borderId="27" xfId="1" applyFont="1" applyFill="1" applyBorder="1"/>
    <xf numFmtId="0" fontId="2" fillId="2" borderId="3"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locked="0" hidden="1"/>
    </xf>
    <xf numFmtId="0" fontId="0" fillId="0" borderId="3" xfId="0"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wrapText="1"/>
      <protection hidden="1"/>
    </xf>
    <xf numFmtId="164" fontId="0" fillId="4" borderId="1" xfId="1" applyFont="1" applyFill="1" applyBorder="1" applyAlignment="1" applyProtection="1">
      <alignment vertical="center"/>
      <protection locked="0" hidden="1"/>
    </xf>
    <xf numFmtId="164" fontId="0" fillId="4" borderId="3" xfId="1" applyFont="1" applyFill="1" applyBorder="1" applyAlignment="1" applyProtection="1">
      <alignment vertical="center"/>
      <protection locked="0" hidden="1"/>
    </xf>
    <xf numFmtId="0" fontId="2" fillId="4" borderId="8" xfId="0" applyFont="1" applyFill="1" applyBorder="1" applyAlignment="1" applyProtection="1">
      <alignment horizontal="center" vertical="center" wrapText="1"/>
      <protection hidden="1"/>
    </xf>
    <xf numFmtId="164" fontId="0" fillId="4" borderId="16" xfId="1" applyFont="1" applyFill="1" applyBorder="1" applyAlignment="1" applyProtection="1">
      <alignment horizontal="center" vertical="center"/>
      <protection hidden="1"/>
    </xf>
    <xf numFmtId="164" fontId="0" fillId="4" borderId="23" xfId="1" applyFont="1" applyFill="1" applyBorder="1" applyAlignment="1" applyProtection="1">
      <alignment horizontal="center" vertical="center"/>
      <protection hidden="1"/>
    </xf>
    <xf numFmtId="0" fontId="2" fillId="4" borderId="25" xfId="0" applyFont="1" applyFill="1" applyBorder="1" applyAlignment="1" applyProtection="1">
      <alignment horizontal="center" vertical="center" wrapText="1"/>
      <protection hidden="1"/>
    </xf>
    <xf numFmtId="164" fontId="0" fillId="4" borderId="17" xfId="1" applyFont="1" applyFill="1" applyBorder="1" applyAlignment="1" applyProtection="1">
      <alignment horizontal="center" vertical="center"/>
      <protection hidden="1"/>
    </xf>
    <xf numFmtId="164" fontId="12" fillId="3" borderId="6" xfId="1" applyFont="1" applyFill="1" applyBorder="1" applyAlignment="1" applyProtection="1">
      <protection hidden="1"/>
    </xf>
    <xf numFmtId="0" fontId="13" fillId="2" borderId="25" xfId="0" applyFont="1" applyFill="1" applyBorder="1" applyAlignment="1">
      <alignment horizontal="center" vertical="center" wrapText="1"/>
    </xf>
    <xf numFmtId="0" fontId="0" fillId="0" borderId="23" xfId="0" applyFill="1" applyBorder="1" applyAlignment="1" applyProtection="1">
      <alignment horizontal="center" vertical="center" wrapText="1"/>
      <protection locked="0" hidden="1"/>
    </xf>
    <xf numFmtId="0" fontId="14" fillId="0" borderId="0" xfId="0" applyFont="1"/>
    <xf numFmtId="0" fontId="0" fillId="4" borderId="21" xfId="0" applyFill="1" applyBorder="1" applyAlignment="1"/>
    <xf numFmtId="0" fontId="21" fillId="2" borderId="8" xfId="0" applyFont="1" applyFill="1" applyBorder="1" applyAlignment="1" applyProtection="1">
      <alignment horizontal="center" vertical="center" wrapText="1"/>
      <protection hidden="1"/>
    </xf>
    <xf numFmtId="0" fontId="11" fillId="2" borderId="28" xfId="0" applyFont="1" applyFill="1" applyBorder="1" applyAlignment="1" applyProtection="1">
      <alignment horizontal="center" vertical="center" wrapText="1"/>
      <protection hidden="1"/>
    </xf>
    <xf numFmtId="0" fontId="0" fillId="4" borderId="21" xfId="0" applyFill="1" applyBorder="1" applyAlignment="1">
      <alignment horizontal="center"/>
    </xf>
    <xf numFmtId="0" fontId="0" fillId="4" borderId="16" xfId="0" applyFill="1" applyBorder="1" applyAlignment="1">
      <alignment horizontal="center"/>
    </xf>
    <xf numFmtId="0" fontId="0" fillId="0" borderId="0" xfId="0" applyBorder="1" applyAlignment="1">
      <alignment horizontal="center"/>
    </xf>
    <xf numFmtId="0" fontId="2" fillId="4" borderId="16" xfId="0" applyFont="1" applyFill="1" applyBorder="1" applyAlignment="1" applyProtection="1">
      <alignment horizontal="center" vertical="center" wrapText="1"/>
      <protection hidden="1"/>
    </xf>
    <xf numFmtId="0" fontId="17" fillId="4" borderId="0" xfId="0" applyFont="1" applyFill="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3" borderId="5"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10" fillId="0" borderId="13" xfId="0" applyFont="1" applyBorder="1" applyAlignment="1">
      <alignment horizontal="center"/>
    </xf>
    <xf numFmtId="0" fontId="10" fillId="0" borderId="15" xfId="0" applyFont="1" applyBorder="1" applyAlignment="1">
      <alignment horizontal="center"/>
    </xf>
    <xf numFmtId="0" fontId="10" fillId="4" borderId="13" xfId="0" applyFont="1" applyFill="1" applyBorder="1" applyAlignment="1">
      <alignment horizontal="center" wrapText="1"/>
    </xf>
    <xf numFmtId="0" fontId="10" fillId="4" borderId="14" xfId="0" applyFont="1" applyFill="1" applyBorder="1" applyAlignment="1">
      <alignment horizontal="center" wrapText="1"/>
    </xf>
    <xf numFmtId="0" fontId="10" fillId="4" borderId="15" xfId="0" applyFont="1" applyFill="1" applyBorder="1" applyAlignment="1">
      <alignment horizontal="center" wrapText="1"/>
    </xf>
    <xf numFmtId="0" fontId="7" fillId="2" borderId="0" xfId="0" applyFont="1" applyFill="1" applyAlignment="1">
      <alignment horizontal="center"/>
    </xf>
    <xf numFmtId="0" fontId="8" fillId="3" borderId="10" xfId="0" applyFont="1" applyFill="1" applyBorder="1" applyAlignment="1">
      <alignment horizontal="center"/>
    </xf>
    <xf numFmtId="0" fontId="8" fillId="3" borderId="11"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3" fillId="3" borderId="13" xfId="0" applyFont="1" applyFill="1" applyBorder="1" applyAlignment="1">
      <alignment horizontal="center" wrapText="1"/>
    </xf>
    <xf numFmtId="0" fontId="3" fillId="3" borderId="14" xfId="0" applyFont="1" applyFill="1" applyBorder="1" applyAlignment="1">
      <alignment horizontal="center" wrapText="1"/>
    </xf>
    <xf numFmtId="0" fontId="3" fillId="3" borderId="15" xfId="0" applyFont="1" applyFill="1" applyBorder="1" applyAlignment="1">
      <alignment horizontal="center" wrapText="1"/>
    </xf>
    <xf numFmtId="0" fontId="22" fillId="0" borderId="0" xfId="0" applyFont="1" applyAlignment="1">
      <alignment horizontal="center" wrapText="1"/>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3"/>
  <sheetViews>
    <sheetView tabSelected="1" zoomScaleNormal="100" workbookViewId="0">
      <selection activeCell="A12" sqref="A12:H12"/>
    </sheetView>
  </sheetViews>
  <sheetFormatPr defaultRowHeight="15" x14ac:dyDescent="0.2"/>
  <cols>
    <col min="2" max="2" width="15.33203125" customWidth="1"/>
    <col min="3" max="3" width="13.98828125" customWidth="1"/>
    <col min="4" max="4" width="17.21875" customWidth="1"/>
    <col min="5" max="5" width="15.73828125" customWidth="1"/>
    <col min="6" max="6" width="13.71875" customWidth="1"/>
    <col min="7" max="8" width="12.9140625" bestFit="1" customWidth="1"/>
    <col min="9" max="9" width="11.703125" bestFit="1" customWidth="1"/>
  </cols>
  <sheetData>
    <row r="1" spans="1:12" s="1" customFormat="1" x14ac:dyDescent="0.2"/>
    <row r="2" spans="1:12" s="1" customFormat="1" x14ac:dyDescent="0.2"/>
    <row r="3" spans="1:12" s="1" customFormat="1" x14ac:dyDescent="0.2"/>
    <row r="4" spans="1:12" s="1" customFormat="1" x14ac:dyDescent="0.2"/>
    <row r="5" spans="1:12" s="1" customFormat="1" x14ac:dyDescent="0.2"/>
    <row r="6" spans="1:12" s="1" customFormat="1" x14ac:dyDescent="0.2"/>
    <row r="7" spans="1:12" s="1" customFormat="1" ht="14.45" customHeight="1" x14ac:dyDescent="0.2">
      <c r="I7" s="64" t="s">
        <v>49</v>
      </c>
      <c r="J7" s="64"/>
      <c r="K7" s="64"/>
      <c r="L7" s="64"/>
    </row>
    <row r="8" spans="1:12" s="1" customFormat="1" ht="14.45" customHeight="1" x14ac:dyDescent="0.2">
      <c r="A8" s="65" t="s">
        <v>50</v>
      </c>
      <c r="B8" s="65"/>
      <c r="C8" s="65"/>
      <c r="D8" s="65"/>
      <c r="E8" s="65"/>
      <c r="F8" s="65"/>
      <c r="G8" s="65"/>
      <c r="H8" s="65"/>
      <c r="I8" s="64"/>
      <c r="J8" s="64"/>
      <c r="K8" s="64"/>
      <c r="L8" s="64"/>
    </row>
    <row r="9" spans="1:12" s="1" customFormat="1" ht="15" customHeight="1" thickBot="1" x14ac:dyDescent="0.25">
      <c r="A9" s="66" t="s">
        <v>19</v>
      </c>
      <c r="B9" s="66"/>
      <c r="C9" s="66"/>
      <c r="D9" s="66"/>
      <c r="E9" s="66"/>
      <c r="F9" s="66"/>
      <c r="G9" s="66"/>
      <c r="H9" s="66"/>
      <c r="I9" s="64"/>
      <c r="J9" s="64"/>
      <c r="K9" s="64"/>
      <c r="L9" s="64"/>
    </row>
    <row r="10" spans="1:12" ht="16.5" thickBot="1" x14ac:dyDescent="0.25">
      <c r="A10" s="75" t="s">
        <v>40</v>
      </c>
      <c r="B10" s="76"/>
      <c r="C10" s="77"/>
      <c r="D10" s="78"/>
      <c r="E10" s="78"/>
      <c r="F10" s="78"/>
      <c r="G10" s="78"/>
      <c r="H10" s="79"/>
      <c r="I10" s="64"/>
      <c r="J10" s="64"/>
      <c r="K10" s="64"/>
      <c r="L10" s="64"/>
    </row>
    <row r="11" spans="1:12" s="1" customFormat="1" ht="21.75" thickBot="1" x14ac:dyDescent="0.35">
      <c r="A11" s="67" t="s">
        <v>7</v>
      </c>
      <c r="B11" s="68"/>
      <c r="C11" s="68"/>
      <c r="D11" s="68"/>
      <c r="E11" s="68"/>
      <c r="F11" s="68"/>
      <c r="G11" s="68"/>
      <c r="H11" s="69"/>
      <c r="I11" s="64"/>
      <c r="J11" s="64"/>
      <c r="K11" s="64"/>
      <c r="L11" s="64"/>
    </row>
    <row r="12" spans="1:12" ht="36.6" customHeight="1" thickBot="1" x14ac:dyDescent="0.25">
      <c r="A12" s="70" t="s">
        <v>54</v>
      </c>
      <c r="B12" s="71"/>
      <c r="C12" s="71"/>
      <c r="D12" s="71"/>
      <c r="E12" s="71"/>
      <c r="F12" s="71"/>
      <c r="G12" s="71"/>
      <c r="H12" s="72"/>
    </row>
    <row r="13" spans="1:12" ht="99" customHeight="1" thickBot="1" x14ac:dyDescent="0.25">
      <c r="A13" s="4" t="s">
        <v>0</v>
      </c>
      <c r="B13" s="5" t="s">
        <v>1</v>
      </c>
      <c r="C13" s="45" t="s">
        <v>43</v>
      </c>
      <c r="D13" s="5" t="s">
        <v>8</v>
      </c>
      <c r="E13" s="5" t="s">
        <v>3</v>
      </c>
      <c r="F13" s="5" t="s">
        <v>4</v>
      </c>
      <c r="G13" s="42" t="s">
        <v>39</v>
      </c>
      <c r="H13" s="6" t="s">
        <v>52</v>
      </c>
      <c r="I13" s="59" t="s">
        <v>51</v>
      </c>
      <c r="J13" s="1"/>
      <c r="K13" s="1"/>
    </row>
    <row r="14" spans="1:12" ht="15.75" thickBot="1" x14ac:dyDescent="0.25">
      <c r="A14" s="2">
        <v>2016</v>
      </c>
      <c r="B14" s="43">
        <v>12</v>
      </c>
      <c r="C14" s="46">
        <v>0</v>
      </c>
      <c r="D14" s="3">
        <v>0.35</v>
      </c>
      <c r="E14" s="22">
        <v>0</v>
      </c>
      <c r="F14" s="22">
        <v>94000</v>
      </c>
      <c r="G14" s="22">
        <f>IF(E14&gt;F14,E14,F14)</f>
        <v>94000</v>
      </c>
      <c r="H14" s="23">
        <f>G14*15%</f>
        <v>14100</v>
      </c>
      <c r="I14" s="57"/>
      <c r="J14" s="1"/>
      <c r="K14" s="1"/>
    </row>
    <row r="15" spans="1:12" ht="15.75" thickBot="1" x14ac:dyDescent="0.25">
      <c r="A15" s="2">
        <v>2017</v>
      </c>
      <c r="B15" s="43">
        <v>12</v>
      </c>
      <c r="C15" s="46">
        <v>0</v>
      </c>
      <c r="D15" s="3">
        <v>0.3</v>
      </c>
      <c r="E15" s="22">
        <f t="shared" ref="E15:E18" si="0">C15*D15</f>
        <v>0</v>
      </c>
      <c r="F15" s="22">
        <v>99600</v>
      </c>
      <c r="G15" s="22">
        <f t="shared" ref="G15:G18" si="1">IF(E15&gt;F15,E15,F15)</f>
        <v>99600</v>
      </c>
      <c r="H15" s="23">
        <f>G15*15%</f>
        <v>14940</v>
      </c>
      <c r="I15" s="57"/>
      <c r="J15" s="1"/>
      <c r="K15" s="1"/>
    </row>
    <row r="16" spans="1:12" ht="15.75" thickBot="1" x14ac:dyDescent="0.25">
      <c r="A16" s="2">
        <v>2018</v>
      </c>
      <c r="B16" s="43">
        <v>12</v>
      </c>
      <c r="C16" s="46">
        <v>0</v>
      </c>
      <c r="D16" s="3">
        <v>0.25</v>
      </c>
      <c r="E16" s="22">
        <f t="shared" si="0"/>
        <v>0</v>
      </c>
      <c r="F16" s="22">
        <v>105800</v>
      </c>
      <c r="G16" s="22">
        <f t="shared" si="1"/>
        <v>105800</v>
      </c>
      <c r="H16" s="23">
        <f t="shared" ref="H16:H18" si="2">G16*15%</f>
        <v>15870</v>
      </c>
      <c r="I16" s="1"/>
      <c r="J16" s="62"/>
      <c r="K16" s="62"/>
    </row>
    <row r="17" spans="1:11" ht="15.75" thickBot="1" x14ac:dyDescent="0.25">
      <c r="A17" s="2">
        <v>2019</v>
      </c>
      <c r="B17" s="43">
        <v>12</v>
      </c>
      <c r="C17" s="46">
        <v>0</v>
      </c>
      <c r="D17" s="3">
        <v>0.2</v>
      </c>
      <c r="E17" s="22">
        <f t="shared" si="0"/>
        <v>0</v>
      </c>
      <c r="F17" s="22">
        <v>112400</v>
      </c>
      <c r="G17" s="22">
        <f t="shared" si="1"/>
        <v>112400</v>
      </c>
      <c r="H17" s="23">
        <f t="shared" si="2"/>
        <v>16860</v>
      </c>
      <c r="I17" s="1"/>
      <c r="J17" s="62"/>
      <c r="K17" s="62"/>
    </row>
    <row r="18" spans="1:11" ht="15.75" thickBot="1" x14ac:dyDescent="0.25">
      <c r="A18" s="2">
        <v>2020</v>
      </c>
      <c r="B18" s="44">
        <v>12</v>
      </c>
      <c r="C18" s="47">
        <v>0</v>
      </c>
      <c r="D18" s="21">
        <v>0.15</v>
      </c>
      <c r="E18" s="24">
        <f t="shared" si="0"/>
        <v>0</v>
      </c>
      <c r="F18" s="24">
        <v>127500</v>
      </c>
      <c r="G18" s="22">
        <f t="shared" si="1"/>
        <v>127500</v>
      </c>
      <c r="H18" s="25">
        <f t="shared" si="2"/>
        <v>19125</v>
      </c>
      <c r="I18" s="1"/>
      <c r="J18" s="62"/>
      <c r="K18" s="62"/>
    </row>
    <row r="19" spans="1:11" ht="15.75" thickBot="1" x14ac:dyDescent="0.25">
      <c r="A19" s="73" t="s">
        <v>6</v>
      </c>
      <c r="B19" s="74"/>
      <c r="C19" s="27">
        <f>SUM(C14:C18)</f>
        <v>0</v>
      </c>
      <c r="D19" s="28"/>
      <c r="E19" s="27">
        <f t="shared" ref="E19:H19" si="3">SUM(E14:E18)</f>
        <v>0</v>
      </c>
      <c r="F19" s="27">
        <f t="shared" si="3"/>
        <v>539300</v>
      </c>
      <c r="G19" s="27">
        <f t="shared" si="3"/>
        <v>539300</v>
      </c>
      <c r="H19" s="29">
        <f t="shared" si="3"/>
        <v>80895</v>
      </c>
      <c r="I19" s="1"/>
    </row>
    <row r="21" spans="1:11" s="1" customFormat="1" ht="21.75" hidden="1" thickBot="1" x14ac:dyDescent="0.35">
      <c r="A21" s="67" t="s">
        <v>41</v>
      </c>
      <c r="B21" s="68"/>
      <c r="C21" s="68"/>
      <c r="D21" s="68"/>
      <c r="E21" s="68"/>
      <c r="F21" s="68"/>
      <c r="G21" s="68"/>
      <c r="H21" s="69"/>
    </row>
    <row r="22" spans="1:11" s="1" customFormat="1" ht="49.9" hidden="1" customHeight="1" thickBot="1" x14ac:dyDescent="0.25">
      <c r="A22" s="70" t="s">
        <v>13</v>
      </c>
      <c r="B22" s="71"/>
      <c r="C22" s="71"/>
      <c r="D22" s="71"/>
      <c r="E22" s="71"/>
      <c r="F22" s="71"/>
      <c r="G22" s="71"/>
      <c r="H22" s="72"/>
    </row>
    <row r="23" spans="1:11" s="1" customFormat="1" ht="40.9" hidden="1" customHeight="1" thickBot="1" x14ac:dyDescent="0.25">
      <c r="A23" s="4" t="s">
        <v>0</v>
      </c>
      <c r="B23" s="5" t="s">
        <v>1</v>
      </c>
      <c r="C23" s="45" t="s">
        <v>2</v>
      </c>
      <c r="D23" s="5" t="s">
        <v>8</v>
      </c>
      <c r="E23" s="5" t="s">
        <v>3</v>
      </c>
      <c r="F23" s="5" t="s">
        <v>44</v>
      </c>
      <c r="G23" s="42" t="s">
        <v>39</v>
      </c>
      <c r="H23" s="6" t="s">
        <v>5</v>
      </c>
      <c r="I23" s="6" t="s">
        <v>45</v>
      </c>
      <c r="J23" s="63" t="s">
        <v>48</v>
      </c>
      <c r="K23" s="63"/>
    </row>
    <row r="24" spans="1:11" s="1" customFormat="1" ht="15.75" hidden="1" thickBot="1" x14ac:dyDescent="0.25">
      <c r="A24" s="2">
        <v>2013</v>
      </c>
      <c r="B24" s="43">
        <v>12</v>
      </c>
      <c r="C24" s="46">
        <v>0</v>
      </c>
      <c r="D24" s="3">
        <v>0.35</v>
      </c>
      <c r="E24" s="22">
        <f>C24*D24</f>
        <v>0</v>
      </c>
      <c r="F24" s="22">
        <v>18095</v>
      </c>
      <c r="G24" s="22">
        <f>E24</f>
        <v>0</v>
      </c>
      <c r="H24" s="23">
        <f>G24*15%</f>
        <v>0</v>
      </c>
      <c r="I24" s="23">
        <f>G24*20%</f>
        <v>0</v>
      </c>
      <c r="J24" s="60"/>
      <c r="K24" s="61"/>
    </row>
    <row r="25" spans="1:11" s="1" customFormat="1" ht="15.75" hidden="1" thickBot="1" x14ac:dyDescent="0.25">
      <c r="A25" s="2">
        <v>2014</v>
      </c>
      <c r="B25" s="43">
        <v>12</v>
      </c>
      <c r="C25" s="46"/>
      <c r="D25" s="3">
        <v>0.3</v>
      </c>
      <c r="E25" s="22">
        <f t="shared" ref="E25:E28" si="4">C25*D25</f>
        <v>0</v>
      </c>
      <c r="F25" s="22">
        <v>19155</v>
      </c>
      <c r="G25" s="22">
        <f t="shared" ref="G25:G28" si="5">E25</f>
        <v>0</v>
      </c>
      <c r="H25" s="23">
        <f>G25*15%</f>
        <v>0</v>
      </c>
      <c r="I25" s="23">
        <f t="shared" ref="I25:I28" si="6">G25*20%</f>
        <v>0</v>
      </c>
      <c r="J25" s="60"/>
      <c r="K25" s="61"/>
    </row>
    <row r="26" spans="1:11" s="1" customFormat="1" ht="15.75" hidden="1" thickBot="1" x14ac:dyDescent="0.25">
      <c r="A26" s="2">
        <v>2015</v>
      </c>
      <c r="B26" s="43">
        <v>12</v>
      </c>
      <c r="C26" s="46"/>
      <c r="D26" s="3">
        <v>0.25</v>
      </c>
      <c r="E26" s="22">
        <f t="shared" si="4"/>
        <v>0</v>
      </c>
      <c r="F26" s="22">
        <v>20344</v>
      </c>
      <c r="G26" s="22">
        <f t="shared" si="5"/>
        <v>0</v>
      </c>
      <c r="H26" s="23">
        <f>G26*15%</f>
        <v>0</v>
      </c>
      <c r="I26" s="23">
        <f t="shared" si="6"/>
        <v>0</v>
      </c>
      <c r="J26" s="60"/>
      <c r="K26" s="61"/>
    </row>
    <row r="27" spans="1:11" s="1" customFormat="1" ht="15.75" hidden="1" thickBot="1" x14ac:dyDescent="0.25">
      <c r="A27" s="2">
        <v>2016</v>
      </c>
      <c r="B27" s="43">
        <v>12</v>
      </c>
      <c r="C27" s="46"/>
      <c r="D27" s="3">
        <v>0.2</v>
      </c>
      <c r="E27" s="22">
        <f t="shared" si="4"/>
        <v>0</v>
      </c>
      <c r="F27" s="22">
        <v>21636</v>
      </c>
      <c r="G27" s="22">
        <f t="shared" si="5"/>
        <v>0</v>
      </c>
      <c r="H27" s="23">
        <f t="shared" ref="H27:H28" si="7">G27*15%</f>
        <v>0</v>
      </c>
      <c r="I27" s="23">
        <f t="shared" si="6"/>
        <v>0</v>
      </c>
    </row>
    <row r="28" spans="1:11" s="1" customFormat="1" ht="15.75" hidden="1" thickBot="1" x14ac:dyDescent="0.25">
      <c r="A28" s="2">
        <v>2017</v>
      </c>
      <c r="B28" s="44">
        <v>12</v>
      </c>
      <c r="C28" s="47"/>
      <c r="D28" s="21">
        <v>0.15</v>
      </c>
      <c r="E28" s="24">
        <f t="shared" si="4"/>
        <v>0</v>
      </c>
      <c r="F28" s="24">
        <v>24525</v>
      </c>
      <c r="G28" s="22">
        <f t="shared" si="5"/>
        <v>0</v>
      </c>
      <c r="H28" s="25">
        <f t="shared" si="7"/>
        <v>0</v>
      </c>
      <c r="I28" s="23">
        <f t="shared" si="6"/>
        <v>0</v>
      </c>
    </row>
    <row r="29" spans="1:11" s="1" customFormat="1" ht="15.75" hidden="1" thickBot="1" x14ac:dyDescent="0.25">
      <c r="A29" s="73" t="s">
        <v>6</v>
      </c>
      <c r="B29" s="74"/>
      <c r="C29" s="27">
        <f>SUM(C24:C28)</f>
        <v>0</v>
      </c>
      <c r="D29" s="28"/>
      <c r="E29" s="27">
        <f t="shared" ref="E29:H29" si="8">SUM(E24:E28)</f>
        <v>0</v>
      </c>
      <c r="F29" s="27">
        <f t="shared" si="8"/>
        <v>103755</v>
      </c>
      <c r="G29" s="27">
        <f t="shared" si="8"/>
        <v>0</v>
      </c>
      <c r="H29" s="53">
        <f t="shared" si="8"/>
        <v>0</v>
      </c>
      <c r="I29" s="29">
        <f t="shared" ref="I29" si="9">SUM(I24:I28)</f>
        <v>0</v>
      </c>
    </row>
    <row r="30" spans="1:11" ht="15.75" thickBot="1" x14ac:dyDescent="0.25"/>
    <row r="31" spans="1:11" ht="21.75" thickBot="1" x14ac:dyDescent="0.35">
      <c r="A31" s="67" t="s">
        <v>11</v>
      </c>
      <c r="B31" s="68"/>
      <c r="C31" s="68"/>
      <c r="D31" s="68"/>
      <c r="E31" s="68"/>
      <c r="F31" s="68"/>
      <c r="G31" s="68"/>
      <c r="H31" s="69"/>
    </row>
    <row r="32" spans="1:11" s="1" customFormat="1" ht="15.75" thickBot="1" x14ac:dyDescent="0.25"/>
    <row r="33" spans="1:8" ht="36" customHeight="1" thickBot="1" x14ac:dyDescent="0.25">
      <c r="A33" s="70" t="s">
        <v>12</v>
      </c>
      <c r="B33" s="71"/>
      <c r="C33" s="71"/>
      <c r="D33" s="71"/>
      <c r="E33" s="71"/>
      <c r="F33" s="71"/>
      <c r="G33" s="71"/>
      <c r="H33" s="72"/>
    </row>
    <row r="34" spans="1:8" ht="58.15" customHeight="1" thickBot="1" x14ac:dyDescent="0.25">
      <c r="A34" s="9" t="s">
        <v>0</v>
      </c>
      <c r="B34" s="10" t="s">
        <v>1</v>
      </c>
      <c r="C34" s="48" t="s">
        <v>9</v>
      </c>
      <c r="D34" s="10" t="s">
        <v>8</v>
      </c>
      <c r="E34" s="11" t="s">
        <v>10</v>
      </c>
      <c r="F34" s="58" t="s">
        <v>51</v>
      </c>
      <c r="G34" s="1"/>
    </row>
    <row r="35" spans="1:8" ht="17.25" thickBot="1" x14ac:dyDescent="0.25">
      <c r="A35" s="2">
        <v>2016</v>
      </c>
      <c r="B35" s="12">
        <v>12</v>
      </c>
      <c r="C35" s="49">
        <v>0</v>
      </c>
      <c r="D35" s="8">
        <v>0.03</v>
      </c>
      <c r="E35" s="19">
        <f>C35*D35</f>
        <v>0</v>
      </c>
      <c r="F35" s="57"/>
      <c r="G35" s="1"/>
    </row>
    <row r="36" spans="1:8" ht="17.25" thickBot="1" x14ac:dyDescent="0.25">
      <c r="A36" s="2">
        <v>2017</v>
      </c>
      <c r="B36" s="12">
        <v>12</v>
      </c>
      <c r="C36" s="49">
        <v>0</v>
      </c>
      <c r="D36" s="8">
        <v>0.03</v>
      </c>
      <c r="E36" s="19">
        <f t="shared" ref="E36:E39" si="10">C36*D36</f>
        <v>0</v>
      </c>
      <c r="F36" s="57"/>
      <c r="G36" s="1"/>
    </row>
    <row r="37" spans="1:8" ht="17.25" thickBot="1" x14ac:dyDescent="0.25">
      <c r="A37" s="2">
        <v>2018</v>
      </c>
      <c r="B37" s="12">
        <v>12</v>
      </c>
      <c r="C37" s="49">
        <v>0</v>
      </c>
      <c r="D37" s="8">
        <v>2.5000000000000001E-2</v>
      </c>
      <c r="E37" s="19">
        <f t="shared" si="10"/>
        <v>0</v>
      </c>
      <c r="F37" s="1"/>
      <c r="G37" s="1"/>
    </row>
    <row r="38" spans="1:8" ht="17.25" thickBot="1" x14ac:dyDescent="0.25">
      <c r="A38" s="2">
        <v>2019</v>
      </c>
      <c r="B38" s="12">
        <v>12</v>
      </c>
      <c r="C38" s="49">
        <v>0</v>
      </c>
      <c r="D38" s="8">
        <v>0.02</v>
      </c>
      <c r="E38" s="19">
        <f t="shared" si="10"/>
        <v>0</v>
      </c>
      <c r="F38" s="1"/>
      <c r="G38" s="1"/>
    </row>
    <row r="39" spans="1:8" ht="17.25" thickBot="1" x14ac:dyDescent="0.25">
      <c r="A39" s="2">
        <v>2020</v>
      </c>
      <c r="B39" s="17">
        <v>12</v>
      </c>
      <c r="C39" s="50">
        <v>0</v>
      </c>
      <c r="D39" s="18">
        <v>0.02</v>
      </c>
      <c r="E39" s="20">
        <f t="shared" si="10"/>
        <v>0</v>
      </c>
    </row>
    <row r="40" spans="1:8" ht="15.75" thickBot="1" x14ac:dyDescent="0.25">
      <c r="A40" s="81" t="s">
        <v>18</v>
      </c>
      <c r="B40" s="82"/>
      <c r="C40" s="30">
        <f>SUM(C35:C39)</f>
        <v>0</v>
      </c>
      <c r="D40" s="30"/>
      <c r="E40" s="31">
        <f>SUM(E35:E39)</f>
        <v>0</v>
      </c>
    </row>
    <row r="41" spans="1:8" s="1" customFormat="1" ht="15.75" thickBot="1" x14ac:dyDescent="0.25">
      <c r="A41" s="15"/>
    </row>
    <row r="42" spans="1:8" s="1" customFormat="1" ht="21.75" thickBot="1" x14ac:dyDescent="0.35">
      <c r="A42" s="67" t="s">
        <v>21</v>
      </c>
      <c r="B42" s="68"/>
      <c r="C42" s="68"/>
      <c r="D42" s="68"/>
      <c r="E42" s="68"/>
      <c r="F42" s="68"/>
      <c r="G42" s="68"/>
      <c r="H42" s="69"/>
    </row>
    <row r="43" spans="1:8" s="1" customFormat="1" ht="15.75" thickBot="1" x14ac:dyDescent="0.25"/>
    <row r="44" spans="1:8" s="1" customFormat="1" ht="36" customHeight="1" thickBot="1" x14ac:dyDescent="0.25">
      <c r="A44" s="70" t="s">
        <v>53</v>
      </c>
      <c r="B44" s="71"/>
      <c r="C44" s="71"/>
      <c r="D44" s="71"/>
      <c r="E44" s="71"/>
      <c r="F44" s="71"/>
      <c r="G44" s="71"/>
      <c r="H44" s="72"/>
    </row>
    <row r="45" spans="1:8" s="1" customFormat="1" ht="43.15" customHeight="1" x14ac:dyDescent="0.2">
      <c r="A45" s="9" t="s">
        <v>0</v>
      </c>
      <c r="B45" s="10" t="s">
        <v>24</v>
      </c>
      <c r="C45" s="48" t="s">
        <v>22</v>
      </c>
      <c r="D45" s="10" t="s">
        <v>23</v>
      </c>
      <c r="E45" s="11" t="s">
        <v>10</v>
      </c>
    </row>
    <row r="46" spans="1:8" s="1" customFormat="1" ht="16.5" x14ac:dyDescent="0.2">
      <c r="A46" s="16">
        <v>2020</v>
      </c>
      <c r="B46" s="17" t="s">
        <v>25</v>
      </c>
      <c r="C46" s="50">
        <v>0</v>
      </c>
      <c r="D46" s="18">
        <v>0.03</v>
      </c>
      <c r="E46" s="20">
        <f>C46*D46</f>
        <v>0</v>
      </c>
    </row>
    <row r="47" spans="1:8" s="1" customFormat="1" ht="16.5" x14ac:dyDescent="0.2">
      <c r="A47" s="16">
        <v>2020</v>
      </c>
      <c r="B47" s="17" t="s">
        <v>26</v>
      </c>
      <c r="C47" s="50">
        <v>0</v>
      </c>
      <c r="D47" s="18">
        <v>0.03</v>
      </c>
      <c r="E47" s="20">
        <f t="shared" ref="E47:E48" si="11">C47*D47</f>
        <v>0</v>
      </c>
    </row>
    <row r="48" spans="1:8" s="1" customFormat="1" ht="27.75" x14ac:dyDescent="0.2">
      <c r="A48" s="16">
        <v>2020</v>
      </c>
      <c r="B48" s="55" t="s">
        <v>46</v>
      </c>
      <c r="C48" s="50">
        <v>0</v>
      </c>
      <c r="D48" s="18">
        <v>0.03</v>
      </c>
      <c r="E48" s="20">
        <f t="shared" si="11"/>
        <v>0</v>
      </c>
    </row>
    <row r="49" spans="1:8" s="1" customFormat="1" ht="15.75" thickBot="1" x14ac:dyDescent="0.25">
      <c r="A49" s="81" t="s">
        <v>18</v>
      </c>
      <c r="B49" s="82"/>
      <c r="C49" s="30">
        <f>SUM(C46:C47)</f>
        <v>0</v>
      </c>
      <c r="D49" s="30"/>
      <c r="E49" s="30">
        <f>SUM(E46:E47)</f>
        <v>0</v>
      </c>
    </row>
    <row r="51" spans="1:8" s="1" customFormat="1" x14ac:dyDescent="0.2"/>
    <row r="52" spans="1:8" s="1" customFormat="1" x14ac:dyDescent="0.2"/>
    <row r="53" spans="1:8" s="1" customFormat="1" x14ac:dyDescent="0.2"/>
    <row r="54" spans="1:8" s="1" customFormat="1" x14ac:dyDescent="0.2"/>
    <row r="55" spans="1:8" s="1" customFormat="1" ht="15.75" thickBot="1" x14ac:dyDescent="0.25"/>
    <row r="56" spans="1:8" s="1" customFormat="1" ht="41.45" customHeight="1" thickBot="1" x14ac:dyDescent="0.35">
      <c r="A56" s="85" t="s">
        <v>27</v>
      </c>
      <c r="B56" s="86"/>
      <c r="C56" s="86"/>
      <c r="D56" s="86"/>
      <c r="E56" s="86"/>
      <c r="F56" s="86"/>
      <c r="G56" s="86"/>
      <c r="H56" s="87"/>
    </row>
    <row r="57" spans="1:8" s="1" customFormat="1" ht="15.75" thickBot="1" x14ac:dyDescent="0.25"/>
    <row r="58" spans="1:8" s="1" customFormat="1" ht="35.450000000000003" customHeight="1" thickBot="1" x14ac:dyDescent="0.25">
      <c r="A58" s="70" t="s">
        <v>28</v>
      </c>
      <c r="B58" s="71"/>
      <c r="C58" s="71"/>
      <c r="D58" s="71"/>
      <c r="E58" s="71"/>
      <c r="F58" s="71"/>
      <c r="G58" s="71"/>
      <c r="H58" s="72"/>
    </row>
    <row r="59" spans="1:8" s="1" customFormat="1" ht="54.75" x14ac:dyDescent="0.2">
      <c r="A59" s="9" t="s">
        <v>0</v>
      </c>
      <c r="B59" s="10" t="s">
        <v>24</v>
      </c>
      <c r="C59" s="48" t="s">
        <v>22</v>
      </c>
      <c r="D59" s="10" t="s">
        <v>30</v>
      </c>
      <c r="E59" s="10" t="s">
        <v>31</v>
      </c>
      <c r="F59" s="11" t="s">
        <v>10</v>
      </c>
    </row>
    <row r="60" spans="1:8" s="1" customFormat="1" ht="16.5" x14ac:dyDescent="0.2">
      <c r="A60" s="16">
        <v>2020</v>
      </c>
      <c r="B60" s="17" t="s">
        <v>29</v>
      </c>
      <c r="C60" s="50">
        <v>0</v>
      </c>
      <c r="D60" s="18">
        <v>0.01</v>
      </c>
      <c r="E60" s="18">
        <v>5.0000000000000001E-3</v>
      </c>
      <c r="F60" s="20">
        <f>C60*E60</f>
        <v>0</v>
      </c>
    </row>
    <row r="61" spans="1:8" s="1" customFormat="1" ht="16.5" x14ac:dyDescent="0.2">
      <c r="A61" s="16">
        <v>2020</v>
      </c>
      <c r="B61" s="17" t="s">
        <v>29</v>
      </c>
      <c r="C61" s="50">
        <v>0</v>
      </c>
      <c r="D61" s="18">
        <v>0.08</v>
      </c>
      <c r="E61" s="18">
        <v>0.04</v>
      </c>
      <c r="F61" s="20">
        <f>C61*E61</f>
        <v>0</v>
      </c>
    </row>
    <row r="62" spans="1:8" s="1" customFormat="1" ht="16.5" x14ac:dyDescent="0.2">
      <c r="A62" s="16">
        <v>2020</v>
      </c>
      <c r="B62" s="17" t="s">
        <v>29</v>
      </c>
      <c r="C62" s="50">
        <v>0</v>
      </c>
      <c r="D62" s="18">
        <v>0.18</v>
      </c>
      <c r="E62" s="18">
        <v>0.1</v>
      </c>
      <c r="F62" s="20">
        <f>C62*E62</f>
        <v>0</v>
      </c>
    </row>
    <row r="63" spans="1:8" s="1" customFormat="1" ht="15.75" thickBot="1" x14ac:dyDescent="0.25">
      <c r="A63" s="81" t="s">
        <v>18</v>
      </c>
      <c r="B63" s="82"/>
      <c r="C63" s="30">
        <f>SUM(C60:C62)</f>
        <v>0</v>
      </c>
      <c r="D63" s="30"/>
      <c r="E63" s="30"/>
      <c r="F63" s="30">
        <f>SUM(F60:F62)</f>
        <v>0</v>
      </c>
    </row>
    <row r="64" spans="1:8" s="1" customFormat="1" x14ac:dyDescent="0.2"/>
    <row r="65" spans="1:10" s="1" customFormat="1" ht="15.75" thickBot="1" x14ac:dyDescent="0.25"/>
    <row r="66" spans="1:10" ht="21.75" thickBot="1" x14ac:dyDescent="0.35">
      <c r="A66" s="67" t="s">
        <v>20</v>
      </c>
      <c r="B66" s="68"/>
      <c r="C66" s="68"/>
      <c r="D66" s="68"/>
      <c r="E66" s="68"/>
      <c r="F66" s="68"/>
      <c r="G66" s="68"/>
      <c r="H66" s="69"/>
    </row>
    <row r="67" spans="1:10" ht="15.75" thickBot="1" x14ac:dyDescent="0.25"/>
    <row r="68" spans="1:10" ht="27.6" customHeight="1" thickBot="1" x14ac:dyDescent="0.25">
      <c r="A68" s="70" t="s">
        <v>14</v>
      </c>
      <c r="B68" s="71"/>
      <c r="C68" s="71"/>
      <c r="D68" s="71"/>
      <c r="E68" s="71"/>
      <c r="F68" s="71"/>
      <c r="G68" s="71"/>
      <c r="H68" s="72"/>
    </row>
    <row r="69" spans="1:10" ht="153.6" customHeight="1" thickBot="1" x14ac:dyDescent="0.25">
      <c r="A69" s="26" t="s">
        <v>0</v>
      </c>
      <c r="B69" s="26" t="s">
        <v>1</v>
      </c>
      <c r="C69" s="51" t="s">
        <v>17</v>
      </c>
      <c r="D69" s="54" t="s">
        <v>16</v>
      </c>
      <c r="E69" s="26" t="s">
        <v>10</v>
      </c>
      <c r="F69" s="58" t="s">
        <v>51</v>
      </c>
      <c r="G69" s="1"/>
      <c r="I69" s="1"/>
      <c r="J69" t="s">
        <v>15</v>
      </c>
    </row>
    <row r="70" spans="1:10" ht="17.25" thickBot="1" x14ac:dyDescent="0.25">
      <c r="A70" s="2">
        <v>2016</v>
      </c>
      <c r="B70" s="33">
        <v>12</v>
      </c>
      <c r="C70" s="52">
        <v>0</v>
      </c>
      <c r="D70" s="35">
        <v>0.06</v>
      </c>
      <c r="E70" s="34">
        <f>C70*D70</f>
        <v>0</v>
      </c>
      <c r="F70" s="57"/>
      <c r="G70" s="1"/>
      <c r="I70" s="1"/>
    </row>
    <row r="71" spans="1:10" ht="17.25" thickBot="1" x14ac:dyDescent="0.25">
      <c r="A71" s="2">
        <v>2017</v>
      </c>
      <c r="B71" s="12">
        <v>12</v>
      </c>
      <c r="C71" s="49">
        <v>0</v>
      </c>
      <c r="D71" s="7">
        <v>0.05</v>
      </c>
      <c r="E71" s="13">
        <f t="shared" ref="E71:E74" si="12">C71*D71</f>
        <v>0</v>
      </c>
      <c r="F71" s="57"/>
      <c r="G71" s="1"/>
      <c r="I71" s="1"/>
    </row>
    <row r="72" spans="1:10" ht="17.25" thickBot="1" x14ac:dyDescent="0.25">
      <c r="A72" s="2">
        <v>2018</v>
      </c>
      <c r="B72" s="12">
        <v>12</v>
      </c>
      <c r="C72" s="49">
        <v>0</v>
      </c>
      <c r="D72" s="7">
        <v>0.04</v>
      </c>
      <c r="E72" s="13">
        <f t="shared" si="12"/>
        <v>0</v>
      </c>
      <c r="F72" s="1"/>
      <c r="G72" s="1"/>
      <c r="H72" s="1"/>
      <c r="I72" s="1"/>
    </row>
    <row r="73" spans="1:10" ht="17.25" thickBot="1" x14ac:dyDescent="0.25">
      <c r="A73" s="2">
        <v>2019</v>
      </c>
      <c r="B73" s="12">
        <v>12</v>
      </c>
      <c r="C73" s="49">
        <v>0</v>
      </c>
      <c r="D73" s="7">
        <v>0.03</v>
      </c>
      <c r="E73" s="13">
        <f t="shared" si="12"/>
        <v>0</v>
      </c>
      <c r="F73" s="1"/>
      <c r="G73" s="1"/>
      <c r="I73" s="1"/>
    </row>
    <row r="74" spans="1:10" ht="17.25" thickBot="1" x14ac:dyDescent="0.25">
      <c r="A74" s="2">
        <v>2020</v>
      </c>
      <c r="B74" s="12">
        <v>12</v>
      </c>
      <c r="C74" s="49">
        <v>0</v>
      </c>
      <c r="D74" s="7">
        <v>0.02</v>
      </c>
      <c r="E74" s="13">
        <f t="shared" si="12"/>
        <v>0</v>
      </c>
      <c r="F74" s="1"/>
      <c r="G74" s="1"/>
    </row>
    <row r="75" spans="1:10" x14ac:dyDescent="0.2">
      <c r="A75" s="83" t="s">
        <v>18</v>
      </c>
      <c r="B75" s="84"/>
      <c r="C75" s="32">
        <f>SUM(C70:C74)</f>
        <v>0</v>
      </c>
      <c r="D75" s="32"/>
      <c r="E75" s="32">
        <f t="shared" ref="E75" si="13">SUM(E70:E74)</f>
        <v>0</v>
      </c>
      <c r="F75" s="1"/>
      <c r="G75" s="1"/>
    </row>
    <row r="77" spans="1:10" s="1" customFormat="1" x14ac:dyDescent="0.2">
      <c r="A77" s="56" t="s">
        <v>47</v>
      </c>
    </row>
    <row r="78" spans="1:10" s="1" customFormat="1" x14ac:dyDescent="0.2">
      <c r="A78" s="88" t="s">
        <v>55</v>
      </c>
      <c r="B78" s="88"/>
      <c r="C78" s="88"/>
      <c r="D78" s="88"/>
      <c r="E78" s="88"/>
      <c r="F78" s="88"/>
      <c r="G78" s="88"/>
    </row>
    <row r="79" spans="1:10" s="1" customFormat="1" x14ac:dyDescent="0.2">
      <c r="A79" s="88"/>
      <c r="B79" s="88"/>
      <c r="C79" s="88"/>
      <c r="D79" s="88"/>
      <c r="E79" s="88"/>
      <c r="F79" s="88"/>
      <c r="G79" s="88"/>
    </row>
    <row r="80" spans="1:10" s="1" customFormat="1" x14ac:dyDescent="0.2">
      <c r="A80" s="88"/>
      <c r="B80" s="88"/>
      <c r="C80" s="88"/>
      <c r="D80" s="88"/>
      <c r="E80" s="88"/>
      <c r="F80" s="88"/>
      <c r="G80" s="88"/>
    </row>
    <row r="81" spans="1:8" s="1" customFormat="1" x14ac:dyDescent="0.2">
      <c r="A81" s="88"/>
      <c r="B81" s="88"/>
      <c r="C81" s="88"/>
      <c r="D81" s="88"/>
      <c r="E81" s="88"/>
      <c r="F81" s="88"/>
      <c r="G81" s="88"/>
    </row>
    <row r="82" spans="1:8" ht="18.75" x14ac:dyDescent="0.25">
      <c r="D82" s="80" t="s">
        <v>38</v>
      </c>
      <c r="E82" s="80"/>
      <c r="F82" s="1"/>
      <c r="G82" s="1"/>
      <c r="H82" s="1"/>
    </row>
    <row r="83" spans="1:8" s="1" customFormat="1" ht="15.75" thickBot="1" x14ac:dyDescent="0.25"/>
    <row r="84" spans="1:8" ht="27.75" x14ac:dyDescent="0.2">
      <c r="D84" s="36" t="s">
        <v>32</v>
      </c>
      <c r="E84" s="11" t="s">
        <v>22</v>
      </c>
    </row>
    <row r="85" spans="1:8" x14ac:dyDescent="0.2">
      <c r="D85" s="37" t="s">
        <v>33</v>
      </c>
      <c r="E85" s="19">
        <f>H19</f>
        <v>80895</v>
      </c>
    </row>
    <row r="86" spans="1:8" s="1" customFormat="1" x14ac:dyDescent="0.2">
      <c r="D86" s="37" t="s">
        <v>42</v>
      </c>
      <c r="E86" s="19">
        <f>H29</f>
        <v>0</v>
      </c>
    </row>
    <row r="87" spans="1:8" x14ac:dyDescent="0.2">
      <c r="D87" s="37" t="s">
        <v>34</v>
      </c>
      <c r="E87" s="19">
        <f>E40</f>
        <v>0</v>
      </c>
    </row>
    <row r="88" spans="1:8" x14ac:dyDescent="0.2">
      <c r="D88" s="37" t="s">
        <v>25</v>
      </c>
      <c r="E88" s="19">
        <f>E46</f>
        <v>0</v>
      </c>
    </row>
    <row r="89" spans="1:8" x14ac:dyDescent="0.2">
      <c r="D89" s="38" t="s">
        <v>26</v>
      </c>
      <c r="E89" s="39">
        <f>E47</f>
        <v>0</v>
      </c>
    </row>
    <row r="90" spans="1:8" x14ac:dyDescent="0.2">
      <c r="D90" s="38" t="s">
        <v>35</v>
      </c>
      <c r="E90" s="39">
        <f>F63</f>
        <v>0</v>
      </c>
    </row>
    <row r="91" spans="1:8" x14ac:dyDescent="0.2">
      <c r="D91" s="38" t="s">
        <v>36</v>
      </c>
      <c r="E91" s="39">
        <f>E75</f>
        <v>0</v>
      </c>
    </row>
    <row r="92" spans="1:8" ht="28.5" thickBot="1" x14ac:dyDescent="0.25">
      <c r="D92" s="40" t="s">
        <v>37</v>
      </c>
      <c r="E92" s="41">
        <f>SUM(E85:E91)</f>
        <v>80895</v>
      </c>
    </row>
    <row r="93" spans="1:8" x14ac:dyDescent="0.2">
      <c r="E93" s="14"/>
    </row>
  </sheetData>
  <mergeCells count="32">
    <mergeCell ref="D82:E82"/>
    <mergeCell ref="A66:H66"/>
    <mergeCell ref="A68:H68"/>
    <mergeCell ref="A33:H33"/>
    <mergeCell ref="A40:B40"/>
    <mergeCell ref="A75:B75"/>
    <mergeCell ref="A42:H42"/>
    <mergeCell ref="A44:H44"/>
    <mergeCell ref="A49:B49"/>
    <mergeCell ref="A56:H56"/>
    <mergeCell ref="A58:H58"/>
    <mergeCell ref="A63:B63"/>
    <mergeCell ref="A78:G81"/>
    <mergeCell ref="A31:H31"/>
    <mergeCell ref="A12:H12"/>
    <mergeCell ref="A19:B19"/>
    <mergeCell ref="A10:B10"/>
    <mergeCell ref="C10:H10"/>
    <mergeCell ref="A21:H21"/>
    <mergeCell ref="A22:H22"/>
    <mergeCell ref="A29:B29"/>
    <mergeCell ref="J16:K16"/>
    <mergeCell ref="I7:L11"/>
    <mergeCell ref="A8:H8"/>
    <mergeCell ref="A9:H9"/>
    <mergeCell ref="A11:H11"/>
    <mergeCell ref="J26:K26"/>
    <mergeCell ref="J17:K17"/>
    <mergeCell ref="J18:K18"/>
    <mergeCell ref="J23:K23"/>
    <mergeCell ref="J24:K24"/>
    <mergeCell ref="J25:K25"/>
  </mergeCells>
  <pageMargins left="0.23622047244094491" right="0.23622047244094491" top="0.15748031496062992" bottom="0.15748031496062992" header="0.31496062992125984" footer="0.31496062992125984"/>
  <pageSetup paperSize="9" scale="66" fitToHeight="2"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7" sqref="B7"/>
    </sheetView>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Çalışma Sayfaları</vt:lpstr>
      </vt:variant>
      <vt:variant>
        <vt:i4>2</vt:i4>
      </vt:variant>
    </vt:vector>
  </HeadingPairs>
  <TitlesOfParts>
    <vt:vector size="2" baseType="lpstr">
      <vt:lpstr>MATRAH ARTIRIMI </vt: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KARAKUŞ</dc:creator>
  <cp:lastModifiedBy>Windows Kullanıcısı</cp:lastModifiedBy>
  <cp:lastPrinted>2018-08-10T19:26:27Z</cp:lastPrinted>
  <dcterms:created xsi:type="dcterms:W3CDTF">2016-08-17T07:08:52Z</dcterms:created>
  <dcterms:modified xsi:type="dcterms:W3CDTF">2021-06-09T07:44:12Z</dcterms:modified>
</cp:coreProperties>
</file>